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mpu\Downloads\"/>
    </mc:Choice>
  </mc:AlternateContent>
  <xr:revisionPtr revIDLastSave="0" documentId="13_ncr:1_{9A695FED-E729-447C-B1AA-6442DEA57A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D200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0" i="1" l="1"/>
  <c r="O30" i="1"/>
  <c r="M30" i="1"/>
  <c r="I30" i="1"/>
  <c r="E30" i="1"/>
  <c r="S30" i="1" s="1"/>
  <c r="T30" i="1" s="1"/>
  <c r="U30" i="1" s="1"/>
  <c r="R29" i="1"/>
  <c r="O29" i="1"/>
  <c r="M29" i="1"/>
  <c r="I29" i="1"/>
  <c r="E29" i="1"/>
  <c r="R28" i="1"/>
  <c r="O28" i="1"/>
  <c r="M28" i="1"/>
  <c r="I28" i="1"/>
  <c r="E28" i="1"/>
  <c r="R27" i="1"/>
  <c r="O27" i="1"/>
  <c r="M27" i="1"/>
  <c r="I27" i="1"/>
  <c r="E27" i="1"/>
  <c r="S27" i="1" s="1"/>
  <c r="T27" i="1" s="1"/>
  <c r="U27" i="1" s="1"/>
  <c r="R26" i="1"/>
  <c r="O26" i="1"/>
  <c r="S26" i="1" s="1"/>
  <c r="T26" i="1" s="1"/>
  <c r="U26" i="1" s="1"/>
  <c r="M26" i="1"/>
  <c r="I26" i="1"/>
  <c r="E26" i="1"/>
  <c r="R25" i="1"/>
  <c r="O25" i="1"/>
  <c r="M25" i="1"/>
  <c r="I25" i="1"/>
  <c r="E25" i="1"/>
  <c r="S25" i="1" s="1"/>
  <c r="T25" i="1" s="1"/>
  <c r="U25" i="1" s="1"/>
  <c r="R24" i="1"/>
  <c r="O24" i="1"/>
  <c r="M24" i="1"/>
  <c r="I24" i="1"/>
  <c r="E24" i="1"/>
  <c r="R23" i="1"/>
  <c r="O23" i="1"/>
  <c r="M23" i="1"/>
  <c r="I23" i="1"/>
  <c r="E23" i="1"/>
  <c r="S23" i="1" s="1"/>
  <c r="T23" i="1" s="1"/>
  <c r="U23" i="1" s="1"/>
  <c r="R22" i="1"/>
  <c r="O22" i="1"/>
  <c r="M22" i="1"/>
  <c r="I22" i="1"/>
  <c r="E22" i="1"/>
  <c r="S22" i="1" s="1"/>
  <c r="T22" i="1" s="1"/>
  <c r="U22" i="1" s="1"/>
  <c r="R21" i="1"/>
  <c r="O21" i="1"/>
  <c r="M21" i="1"/>
  <c r="I21" i="1"/>
  <c r="E21" i="1"/>
  <c r="S21" i="1" s="1"/>
  <c r="T21" i="1" s="1"/>
  <c r="U21" i="1" s="1"/>
  <c r="X20" i="1"/>
  <c r="R20" i="1"/>
  <c r="O20" i="1"/>
  <c r="M20" i="1"/>
  <c r="I20" i="1"/>
  <c r="S20" i="1" s="1"/>
  <c r="T20" i="1" s="1"/>
  <c r="U20" i="1" s="1"/>
  <c r="E20" i="1"/>
  <c r="R19" i="1"/>
  <c r="O19" i="1"/>
  <c r="M19" i="1"/>
  <c r="I19" i="1"/>
  <c r="E19" i="1"/>
  <c r="R18" i="1"/>
  <c r="O18" i="1"/>
  <c r="M18" i="1"/>
  <c r="I18" i="1"/>
  <c r="E18" i="1"/>
  <c r="S18" i="1" s="1"/>
  <c r="T18" i="1" s="1"/>
  <c r="U18" i="1" s="1"/>
  <c r="R17" i="1"/>
  <c r="O17" i="1"/>
  <c r="M17" i="1"/>
  <c r="I17" i="1"/>
  <c r="E17" i="1"/>
  <c r="R16" i="1"/>
  <c r="O16" i="1"/>
  <c r="M16" i="1"/>
  <c r="I16" i="1"/>
  <c r="E16" i="1"/>
  <c r="R15" i="1"/>
  <c r="O15" i="1"/>
  <c r="M15" i="1"/>
  <c r="I15" i="1"/>
  <c r="E15" i="1"/>
  <c r="S15" i="1" s="1"/>
  <c r="T15" i="1" s="1"/>
  <c r="U15" i="1" s="1"/>
  <c r="R14" i="1"/>
  <c r="O14" i="1"/>
  <c r="M14" i="1"/>
  <c r="I14" i="1"/>
  <c r="E14" i="1"/>
  <c r="S14" i="1" s="1"/>
  <c r="T14" i="1" s="1"/>
  <c r="U14" i="1" s="1"/>
  <c r="R13" i="1"/>
  <c r="O13" i="1"/>
  <c r="M13" i="1"/>
  <c r="I13" i="1"/>
  <c r="E13" i="1"/>
  <c r="R12" i="1"/>
  <c r="O12" i="1"/>
  <c r="M12" i="1"/>
  <c r="I12" i="1"/>
  <c r="E12" i="1"/>
  <c r="R11" i="1"/>
  <c r="O11" i="1"/>
  <c r="M11" i="1"/>
  <c r="I11" i="1"/>
  <c r="S11" i="1" s="1"/>
  <c r="T11" i="1" s="1"/>
  <c r="U11" i="1" s="1"/>
  <c r="E11" i="1"/>
  <c r="R10" i="1"/>
  <c r="O10" i="1"/>
  <c r="M10" i="1"/>
  <c r="I10" i="1"/>
  <c r="E10" i="1"/>
  <c r="R9" i="1"/>
  <c r="O9" i="1"/>
  <c r="M9" i="1"/>
  <c r="I9" i="1"/>
  <c r="E9" i="1"/>
  <c r="S9" i="1" s="1"/>
  <c r="T9" i="1" s="1"/>
  <c r="U9" i="1" s="1"/>
  <c r="R8" i="1"/>
  <c r="O8" i="1"/>
  <c r="M8" i="1"/>
  <c r="I8" i="1"/>
  <c r="E8" i="1"/>
  <c r="S8" i="1" s="1"/>
  <c r="T8" i="1" s="1"/>
  <c r="U8" i="1" s="1"/>
  <c r="R7" i="1"/>
  <c r="O7" i="1"/>
  <c r="M7" i="1"/>
  <c r="I7" i="1"/>
  <c r="E7" i="1"/>
  <c r="R6" i="1"/>
  <c r="O6" i="1"/>
  <c r="M6" i="1"/>
  <c r="I6" i="1"/>
  <c r="E6" i="1"/>
  <c r="S6" i="1" s="1"/>
  <c r="T6" i="1" s="1"/>
  <c r="U6" i="1" s="1"/>
  <c r="R5" i="1"/>
  <c r="O5" i="1"/>
  <c r="M5" i="1"/>
  <c r="I5" i="1"/>
  <c r="E5" i="1"/>
  <c r="R4" i="1"/>
  <c r="O4" i="1"/>
  <c r="M4" i="1"/>
  <c r="I4" i="1"/>
  <c r="E4" i="1"/>
  <c r="S29" i="1" l="1"/>
  <c r="T29" i="1" s="1"/>
  <c r="U29" i="1" s="1"/>
  <c r="S28" i="1"/>
  <c r="T28" i="1" s="1"/>
  <c r="U28" i="1" s="1"/>
  <c r="S12" i="1"/>
  <c r="T12" i="1" s="1"/>
  <c r="U12" i="1" s="1"/>
  <c r="S5" i="1"/>
  <c r="T5" i="1" s="1"/>
  <c r="U5" i="1" s="1"/>
  <c r="S17" i="1"/>
  <c r="T17" i="1" s="1"/>
  <c r="U17" i="1" s="1"/>
  <c r="S24" i="1"/>
  <c r="T24" i="1" s="1"/>
  <c r="U24" i="1" s="1"/>
  <c r="S19" i="1"/>
  <c r="T19" i="1" s="1"/>
  <c r="U19" i="1" s="1"/>
  <c r="S16" i="1"/>
  <c r="T16" i="1" s="1"/>
  <c r="U16" i="1" s="1"/>
  <c r="S13" i="1"/>
  <c r="T13" i="1" s="1"/>
  <c r="U13" i="1" s="1"/>
  <c r="S10" i="1"/>
  <c r="T10" i="1" s="1"/>
  <c r="U10" i="1" s="1"/>
  <c r="S4" i="1"/>
  <c r="T4" i="1" s="1"/>
  <c r="U4" i="1" s="1"/>
  <c r="S7" i="1"/>
  <c r="T7" i="1" s="1"/>
  <c r="U7" i="1" s="1"/>
</calcChain>
</file>

<file path=xl/sharedStrings.xml><?xml version="1.0" encoding="utf-8"?>
<sst xmlns="http://schemas.openxmlformats.org/spreadsheetml/2006/main" count="93" uniqueCount="88">
  <si>
    <t>FORM PENILAIAN TD2009 - Fisika Teknik II [B]</t>
  </si>
  <si>
    <t>No</t>
  </si>
  <si>
    <t>NIT</t>
  </si>
  <si>
    <t>NAMA</t>
  </si>
  <si>
    <t>HADIR</t>
  </si>
  <si>
    <t>POINT PRESENSI</t>
  </si>
  <si>
    <t>TUGAS I</t>
  </si>
  <si>
    <t>TUGAS II</t>
  </si>
  <si>
    <t>TUGAS III</t>
  </si>
  <si>
    <t>POINT TUGAS</t>
  </si>
  <si>
    <t>QUIZ I</t>
  </si>
  <si>
    <t>QUIZ II</t>
  </si>
  <si>
    <t>QUIZ III</t>
  </si>
  <si>
    <t>POINT QUIZ</t>
  </si>
  <si>
    <t>SIKAP</t>
  </si>
  <si>
    <t>POINT SIKAP</t>
  </si>
  <si>
    <t>UTS</t>
  </si>
  <si>
    <t>UAS</t>
  </si>
  <si>
    <t>POINT UJIAN</t>
  </si>
  <si>
    <t>NILAI AKHIR</t>
  </si>
  <si>
    <t>NILAI HURUF</t>
  </si>
  <si>
    <t>KETERANGAN</t>
  </si>
  <si>
    <t>FAJAR DWI CAHYA</t>
  </si>
  <si>
    <t>DAFTAR NILAI TARUNA</t>
  </si>
  <si>
    <t>MUHAMMAD FADHLULLAH SHABIRIN</t>
  </si>
  <si>
    <t>NAMA DOSEN</t>
  </si>
  <si>
    <t>NUR MAKKIE PERDANA KUSUMA</t>
  </si>
  <si>
    <t>BENAYA YOYADA</t>
  </si>
  <si>
    <t>TAHUN AKADEMIK</t>
  </si>
  <si>
    <t>2023/2024</t>
  </si>
  <si>
    <t>TEDDY RIVALDO SEMBIRING</t>
  </si>
  <si>
    <t>MATA KULIAH / KELAS</t>
  </si>
  <si>
    <t>Fisika Teknik II [B]</t>
  </si>
  <si>
    <t>SETIA BUDI ISLAMI</t>
  </si>
  <si>
    <t>SEMESTER</t>
  </si>
  <si>
    <t>MOHAMAD VAREL ALFARICHI SYUKUR</t>
  </si>
  <si>
    <t>JUMLAH PERTEMUAN</t>
  </si>
  <si>
    <t>M. FUADY SYAFIUDDIN</t>
  </si>
  <si>
    <t>SKS</t>
  </si>
  <si>
    <t>RHAKA DANI ROBANI</t>
  </si>
  <si>
    <t>AGUS AL RASYID</t>
  </si>
  <si>
    <t>KONTRAK PERKULIAHAN</t>
  </si>
  <si>
    <t>BHAKTI JAYA PRATAMA</t>
  </si>
  <si>
    <t>PROSENTASE %</t>
  </si>
  <si>
    <t>IMAN ISKANDAR</t>
  </si>
  <si>
    <t>T    : KEHADIRAN</t>
  </si>
  <si>
    <t>BAGUS NURBIWANTORO</t>
  </si>
  <si>
    <t>SK   : SIKAP</t>
  </si>
  <si>
    <t>MUHAMMAD UMAR RASYID LUBIS</t>
  </si>
  <si>
    <t>NQ   : QUIZ</t>
  </si>
  <si>
    <t>OKTAVIANI IRIYANTI</t>
  </si>
  <si>
    <t>NT   : TUGAS</t>
  </si>
  <si>
    <t>FARISTA SETIAWAN</t>
  </si>
  <si>
    <t>UTS  : UJIAN TENGAH SEMESTER</t>
  </si>
  <si>
    <t>RONALDUS LEGIAN PEME JAMI</t>
  </si>
  <si>
    <t>UAS  : UJIAN AKHIR SEMESTER</t>
  </si>
  <si>
    <t>RAVELGA HILMARRAFA HAVIZKA</t>
  </si>
  <si>
    <t>TOTAL</t>
  </si>
  <si>
    <t>IMANUEL RASYA PRATAMA LIMBONG</t>
  </si>
  <si>
    <t>BELLA PERMATASARI</t>
  </si>
  <si>
    <t>FARREL THORIQ ATHALLAH SAMOSIR</t>
  </si>
  <si>
    <t>NH</t>
  </si>
  <si>
    <t>NILAI HURUF (A-E, K)</t>
  </si>
  <si>
    <t>DESTENY CHRIS DWIVAL SABAMI</t>
  </si>
  <si>
    <t>NU</t>
  </si>
  <si>
    <t>NILAI RATA-RATA UTS + UAS</t>
  </si>
  <si>
    <t>AMINUDDIN YASSER MARPAUNG</t>
  </si>
  <si>
    <t>NA</t>
  </si>
  <si>
    <t>LALU ARYA YUDITHIA FIRMAN SYAH</t>
  </si>
  <si>
    <t>81-100</t>
  </si>
  <si>
    <t>A</t>
  </si>
  <si>
    <t>TIARA RENATA</t>
  </si>
  <si>
    <t>66-80</t>
  </si>
  <si>
    <t>B</t>
  </si>
  <si>
    <t>AHMAD WILDAN AINURRIDHO</t>
  </si>
  <si>
    <t>56-65</t>
  </si>
  <si>
    <t>C</t>
  </si>
  <si>
    <t>MUHAMAD RIZKI PURNAMA ASNISYAPUTRA</t>
  </si>
  <si>
    <t>40-55</t>
  </si>
  <si>
    <t>D</t>
  </si>
  <si>
    <t>FRIMBAYUN SULTAN ANANDA PUTRA WIRAJAYA</t>
  </si>
  <si>
    <t>0-39</t>
  </si>
  <si>
    <t>E</t>
  </si>
  <si>
    <t>DIBERI KESEMPATAN SEGERA UTK TUGAS/KUIS/UJIAN</t>
  </si>
  <si>
    <t>K</t>
  </si>
  <si>
    <t>WARNA</t>
  </si>
  <si>
    <t>BISA DIISI/DIUBAH</t>
  </si>
  <si>
    <t>TIDAK BOLEH DIUBAH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</si>
</sst>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7"/>
      <color rgb="FF000000"/>
      <name val="Calibri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FF40"/>
        <bgColor rgb="FF000000"/>
      </patternFill>
    </fill>
  </fills>
  <borders count="2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5"/>
  <sheetViews>
    <sheetView tabSelected="1" workbookViewId="0">
      <pane xSplit="3" ySplit="3" topLeftCell="D10" activePane="bottomRight" state="frozen"/>
      <selection pane="topRight"/>
      <selection pane="bottomLeft"/>
      <selection pane="bottomRight" activeCell="B29" sqref="B29:C29"/>
    </sheetView>
  </sheetViews>
  <sheetFormatPr defaultRowHeight="14.4" x14ac:dyDescent="0.3"/>
  <cols>
    <col min="1" max="1" width="3.44140625" bestFit="1" customWidth="1"/>
    <col min="2" max="2" width="10.5546875" bestFit="1" customWidth="1"/>
    <col min="3" max="3" width="45.88671875" bestFit="1" customWidth="1"/>
    <col min="4" max="20" width="9" customWidth="1"/>
    <col min="21" max="21" width="22.44140625" customWidth="1"/>
    <col min="23" max="24" width="37" customWidth="1"/>
  </cols>
  <sheetData>
    <row r="1" spans="1:24" x14ac:dyDescent="0.3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3" spans="1:24" ht="34.950000000000003" customHeight="1" x14ac:dyDescent="0.3">
      <c r="A3" s="2" t="s">
        <v>1</v>
      </c>
      <c r="B3" s="2" t="s">
        <v>2</v>
      </c>
      <c r="C3" s="2" t="s">
        <v>3</v>
      </c>
      <c r="D3" s="9" t="s">
        <v>4</v>
      </c>
      <c r="E3" s="8" t="s">
        <v>5</v>
      </c>
      <c r="F3" s="9" t="s">
        <v>6</v>
      </c>
      <c r="G3" s="9" t="s">
        <v>7</v>
      </c>
      <c r="H3" s="9" t="s">
        <v>8</v>
      </c>
      <c r="I3" s="8" t="s">
        <v>9</v>
      </c>
      <c r="J3" s="9" t="s">
        <v>10</v>
      </c>
      <c r="K3" s="9" t="s">
        <v>11</v>
      </c>
      <c r="L3" s="9" t="s">
        <v>12</v>
      </c>
      <c r="M3" s="8" t="s">
        <v>13</v>
      </c>
      <c r="N3" s="9" t="s">
        <v>14</v>
      </c>
      <c r="O3" s="8" t="s">
        <v>15</v>
      </c>
      <c r="P3" s="9" t="s">
        <v>16</v>
      </c>
      <c r="Q3" s="9" t="s">
        <v>17</v>
      </c>
      <c r="R3" s="8" t="s">
        <v>18</v>
      </c>
      <c r="S3" s="8" t="s">
        <v>19</v>
      </c>
      <c r="T3" s="8" t="s">
        <v>20</v>
      </c>
      <c r="U3" s="2" t="s">
        <v>21</v>
      </c>
    </row>
    <row r="4" spans="1:24" x14ac:dyDescent="0.3">
      <c r="A4" s="3">
        <v>1</v>
      </c>
      <c r="B4" s="3">
        <v>21021113</v>
      </c>
      <c r="C4" s="3" t="s">
        <v>22</v>
      </c>
      <c r="D4" s="10">
        <v>19</v>
      </c>
      <c r="E4" s="5">
        <f t="shared" ref="E4:E30" si="0">(IF(D4&lt;$X$9,D4,$X$9)/$X$9)*100</f>
        <v>100</v>
      </c>
      <c r="F4" s="10">
        <v>80</v>
      </c>
      <c r="G4" s="10">
        <v>80</v>
      </c>
      <c r="H4" s="10">
        <v>80</v>
      </c>
      <c r="I4" s="5">
        <f t="shared" ref="I4:I30" si="1">IF(AVERAGE(F4:H4)&gt;100,100,AVERAGE(F4:H4))</f>
        <v>80</v>
      </c>
      <c r="J4" s="10">
        <v>80</v>
      </c>
      <c r="K4" s="10">
        <v>80</v>
      </c>
      <c r="L4" s="10">
        <v>80</v>
      </c>
      <c r="M4" s="5">
        <f t="shared" ref="M4:M30" si="2">IF(AVERAGE(J4:L4)&gt;100,100,AVERAGE(J4:L4))</f>
        <v>80</v>
      </c>
      <c r="N4" s="10">
        <v>75</v>
      </c>
      <c r="O4" s="5">
        <f t="shared" ref="O4:O30" si="3">IF(AVERAGE(N4:N4)&gt;100,100,AVERAGE(N4:N4))</f>
        <v>75</v>
      </c>
      <c r="P4" s="10">
        <v>100</v>
      </c>
      <c r="Q4" s="10">
        <v>80</v>
      </c>
      <c r="R4" s="5">
        <f t="shared" ref="R4:R30" si="4">AVERAGE(P4:Q4)</f>
        <v>90</v>
      </c>
      <c r="S4" s="5">
        <f t="shared" ref="S4:S30" si="5">(E4*$X$14%)+(I4*$X$17%)+(M4*$X$16%)+(O4*$X$15%)+(IF(P4&gt;100,100,P4)*$X$18%)+(IF(Q4&gt;100,100,Q4)*$X$19%)</f>
        <v>87.5</v>
      </c>
      <c r="T4" s="5" t="str">
        <f t="shared" ref="T4:T30" si="6">IF(AND(F4=0,G4=0,H4=0,J4=0,K4=0,L4=0,P4=0,Q4=0),"K",IF(S4&gt;=81,"A",IF(S4&gt;=66,"B",IF(S4&gt;=56,"C",IF(S4&gt;=40,"D",IF(S4&gt;=0,"E","K"))))))</f>
        <v>A</v>
      </c>
      <c r="U4" s="4" t="str">
        <f t="shared" ref="U4:U30" si="7">IF(T4="A","BAIK SEKALI",IF(T4="B","BAIK",IF(T4="C","CUKUP",IF(T4="D","KURANG",IF(T4="E","MENGULANG",IF(T4="K","TIDAK LENGKAP","ERROR"))))))</f>
        <v>BAIK SEKALI</v>
      </c>
      <c r="W4" s="13" t="s">
        <v>23</v>
      </c>
      <c r="X4" s="13"/>
    </row>
    <row r="5" spans="1:24" x14ac:dyDescent="0.3">
      <c r="A5" s="3">
        <v>2</v>
      </c>
      <c r="B5" s="3">
        <v>21021262</v>
      </c>
      <c r="C5" s="3" t="s">
        <v>24</v>
      </c>
      <c r="D5" s="10">
        <v>19</v>
      </c>
      <c r="E5" s="5">
        <f t="shared" si="0"/>
        <v>100</v>
      </c>
      <c r="F5" s="10">
        <v>80</v>
      </c>
      <c r="G5" s="10">
        <v>80</v>
      </c>
      <c r="H5" s="10">
        <v>80</v>
      </c>
      <c r="I5" s="5">
        <f t="shared" si="1"/>
        <v>80</v>
      </c>
      <c r="J5" s="10">
        <v>80</v>
      </c>
      <c r="K5" s="10">
        <v>80</v>
      </c>
      <c r="L5" s="10">
        <v>80</v>
      </c>
      <c r="M5" s="5">
        <f t="shared" si="2"/>
        <v>80</v>
      </c>
      <c r="N5" s="10">
        <v>75</v>
      </c>
      <c r="O5" s="5">
        <f t="shared" si="3"/>
        <v>75</v>
      </c>
      <c r="P5" s="10">
        <v>100</v>
      </c>
      <c r="Q5" s="10">
        <v>80</v>
      </c>
      <c r="R5" s="5">
        <f t="shared" si="4"/>
        <v>90</v>
      </c>
      <c r="S5" s="5">
        <f t="shared" si="5"/>
        <v>87.5</v>
      </c>
      <c r="T5" s="5" t="str">
        <f t="shared" si="6"/>
        <v>A</v>
      </c>
      <c r="U5" s="4" t="str">
        <f t="shared" si="7"/>
        <v>BAIK SEKALI</v>
      </c>
      <c r="W5" s="4" t="s">
        <v>25</v>
      </c>
      <c r="X5" s="5" t="s">
        <v>26</v>
      </c>
    </row>
    <row r="6" spans="1:24" x14ac:dyDescent="0.3">
      <c r="A6" s="3">
        <v>3</v>
      </c>
      <c r="B6" s="3">
        <v>21021383</v>
      </c>
      <c r="C6" s="3" t="s">
        <v>27</v>
      </c>
      <c r="D6" s="10">
        <v>19</v>
      </c>
      <c r="E6" s="5">
        <f t="shared" si="0"/>
        <v>100</v>
      </c>
      <c r="F6" s="10">
        <v>80</v>
      </c>
      <c r="G6" s="10">
        <v>80</v>
      </c>
      <c r="H6" s="10">
        <v>80</v>
      </c>
      <c r="I6" s="5">
        <f t="shared" si="1"/>
        <v>80</v>
      </c>
      <c r="J6" s="10">
        <v>80</v>
      </c>
      <c r="K6" s="10">
        <v>80</v>
      </c>
      <c r="L6" s="10">
        <v>80</v>
      </c>
      <c r="M6" s="5">
        <f t="shared" si="2"/>
        <v>80</v>
      </c>
      <c r="N6" s="10">
        <v>75</v>
      </c>
      <c r="O6" s="5">
        <f t="shared" si="3"/>
        <v>75</v>
      </c>
      <c r="P6" s="10">
        <v>100</v>
      </c>
      <c r="Q6" s="10">
        <v>80</v>
      </c>
      <c r="R6" s="5">
        <f t="shared" si="4"/>
        <v>90</v>
      </c>
      <c r="S6" s="5">
        <f t="shared" si="5"/>
        <v>87.5</v>
      </c>
      <c r="T6" s="5" t="str">
        <f t="shared" si="6"/>
        <v>A</v>
      </c>
      <c r="U6" s="4" t="str">
        <f t="shared" si="7"/>
        <v>BAIK SEKALI</v>
      </c>
      <c r="W6" s="4" t="s">
        <v>28</v>
      </c>
      <c r="X6" s="5" t="s">
        <v>29</v>
      </c>
    </row>
    <row r="7" spans="1:24" x14ac:dyDescent="0.3">
      <c r="A7" s="3">
        <v>4</v>
      </c>
      <c r="B7" s="3">
        <v>21021560</v>
      </c>
      <c r="C7" s="3" t="s">
        <v>30</v>
      </c>
      <c r="D7" s="10">
        <v>17</v>
      </c>
      <c r="E7" s="5">
        <f t="shared" si="0"/>
        <v>94.444444444444443</v>
      </c>
      <c r="F7" s="10">
        <v>0</v>
      </c>
      <c r="G7" s="10">
        <v>0</v>
      </c>
      <c r="H7" s="10">
        <v>0</v>
      </c>
      <c r="I7" s="5">
        <f t="shared" si="1"/>
        <v>0</v>
      </c>
      <c r="J7" s="10">
        <v>0</v>
      </c>
      <c r="K7" s="10">
        <v>0</v>
      </c>
      <c r="L7" s="10">
        <v>0</v>
      </c>
      <c r="M7" s="5">
        <f t="shared" si="2"/>
        <v>0</v>
      </c>
      <c r="N7" s="10">
        <v>75</v>
      </c>
      <c r="O7" s="5">
        <f t="shared" si="3"/>
        <v>75</v>
      </c>
      <c r="P7" s="10">
        <v>80</v>
      </c>
      <c r="Q7" s="10">
        <v>0</v>
      </c>
      <c r="R7" s="5">
        <f t="shared" si="4"/>
        <v>40</v>
      </c>
      <c r="S7" s="5">
        <f t="shared" si="5"/>
        <v>40.944444444444443</v>
      </c>
      <c r="T7" s="5" t="str">
        <f t="shared" si="6"/>
        <v>D</v>
      </c>
      <c r="U7" s="4" t="str">
        <f t="shared" si="7"/>
        <v>KURANG</v>
      </c>
      <c r="W7" s="4" t="s">
        <v>31</v>
      </c>
      <c r="X7" s="5" t="s">
        <v>32</v>
      </c>
    </row>
    <row r="8" spans="1:24" x14ac:dyDescent="0.3">
      <c r="A8" s="3">
        <v>5</v>
      </c>
      <c r="B8" s="3">
        <v>21021765</v>
      </c>
      <c r="C8" s="3" t="s">
        <v>33</v>
      </c>
      <c r="D8" s="10">
        <v>19</v>
      </c>
      <c r="E8" s="5">
        <f t="shared" si="0"/>
        <v>100</v>
      </c>
      <c r="F8" s="10">
        <v>80</v>
      </c>
      <c r="G8" s="10">
        <v>80</v>
      </c>
      <c r="H8" s="10">
        <v>80</v>
      </c>
      <c r="I8" s="5">
        <f t="shared" si="1"/>
        <v>80</v>
      </c>
      <c r="J8" s="10">
        <v>80</v>
      </c>
      <c r="K8" s="10">
        <v>80</v>
      </c>
      <c r="L8" s="10">
        <v>80</v>
      </c>
      <c r="M8" s="5">
        <f t="shared" si="2"/>
        <v>80</v>
      </c>
      <c r="N8" s="10">
        <v>75</v>
      </c>
      <c r="O8" s="5">
        <f t="shared" si="3"/>
        <v>75</v>
      </c>
      <c r="P8" s="10">
        <v>100</v>
      </c>
      <c r="Q8" s="10">
        <v>80</v>
      </c>
      <c r="R8" s="5">
        <f t="shared" si="4"/>
        <v>90</v>
      </c>
      <c r="S8" s="5">
        <f t="shared" si="5"/>
        <v>87.5</v>
      </c>
      <c r="T8" s="5" t="str">
        <f t="shared" si="6"/>
        <v>A</v>
      </c>
      <c r="U8" s="4" t="str">
        <f t="shared" si="7"/>
        <v>BAIK SEKALI</v>
      </c>
      <c r="W8" s="4" t="s">
        <v>34</v>
      </c>
      <c r="X8" s="5">
        <v>2</v>
      </c>
    </row>
    <row r="9" spans="1:24" x14ac:dyDescent="0.3">
      <c r="A9" s="3">
        <v>6</v>
      </c>
      <c r="B9" s="3">
        <v>22022075</v>
      </c>
      <c r="C9" s="3" t="s">
        <v>35</v>
      </c>
      <c r="D9" s="10">
        <v>0</v>
      </c>
      <c r="E9" s="5">
        <f t="shared" si="0"/>
        <v>0</v>
      </c>
      <c r="F9" s="10">
        <v>0</v>
      </c>
      <c r="G9" s="10">
        <v>0</v>
      </c>
      <c r="H9" s="10">
        <v>0</v>
      </c>
      <c r="I9" s="5">
        <f t="shared" si="1"/>
        <v>0</v>
      </c>
      <c r="J9" s="10">
        <v>0</v>
      </c>
      <c r="K9" s="10">
        <v>0</v>
      </c>
      <c r="L9" s="10">
        <v>0</v>
      </c>
      <c r="M9" s="5">
        <f t="shared" si="2"/>
        <v>0</v>
      </c>
      <c r="N9" s="10">
        <v>0</v>
      </c>
      <c r="O9" s="5">
        <f t="shared" si="3"/>
        <v>0</v>
      </c>
      <c r="P9" s="10">
        <v>0</v>
      </c>
      <c r="Q9" s="10">
        <v>0</v>
      </c>
      <c r="R9" s="5">
        <f t="shared" si="4"/>
        <v>0</v>
      </c>
      <c r="S9" s="5">
        <f t="shared" si="5"/>
        <v>0</v>
      </c>
      <c r="T9" s="5" t="str">
        <f t="shared" si="6"/>
        <v>K</v>
      </c>
      <c r="U9" s="4" t="str">
        <f t="shared" si="7"/>
        <v>TIDAK LENGKAP</v>
      </c>
      <c r="W9" s="4" t="s">
        <v>36</v>
      </c>
      <c r="X9" s="10">
        <v>18</v>
      </c>
    </row>
    <row r="10" spans="1:24" x14ac:dyDescent="0.3">
      <c r="A10" s="3">
        <v>7</v>
      </c>
      <c r="B10" s="3">
        <v>23022320</v>
      </c>
      <c r="C10" s="3" t="s">
        <v>37</v>
      </c>
      <c r="D10" s="10">
        <v>19</v>
      </c>
      <c r="E10" s="5">
        <f t="shared" si="0"/>
        <v>100</v>
      </c>
      <c r="F10" s="10">
        <v>80</v>
      </c>
      <c r="G10" s="10">
        <v>80</v>
      </c>
      <c r="H10" s="10">
        <v>80</v>
      </c>
      <c r="I10" s="5">
        <f t="shared" si="1"/>
        <v>80</v>
      </c>
      <c r="J10" s="10">
        <v>80</v>
      </c>
      <c r="K10" s="10">
        <v>80</v>
      </c>
      <c r="L10" s="10">
        <v>80</v>
      </c>
      <c r="M10" s="5">
        <f t="shared" si="2"/>
        <v>80</v>
      </c>
      <c r="N10" s="10">
        <v>75</v>
      </c>
      <c r="O10" s="5">
        <f t="shared" si="3"/>
        <v>75</v>
      </c>
      <c r="P10" s="10">
        <v>100</v>
      </c>
      <c r="Q10" s="10">
        <v>80</v>
      </c>
      <c r="R10" s="5">
        <f t="shared" si="4"/>
        <v>90</v>
      </c>
      <c r="S10" s="5">
        <f t="shared" si="5"/>
        <v>87.5</v>
      </c>
      <c r="T10" s="5" t="str">
        <f t="shared" si="6"/>
        <v>A</v>
      </c>
      <c r="U10" s="4" t="str">
        <f t="shared" si="7"/>
        <v>BAIK SEKALI</v>
      </c>
      <c r="W10" s="4" t="s">
        <v>38</v>
      </c>
      <c r="X10" s="5">
        <v>3</v>
      </c>
    </row>
    <row r="11" spans="1:24" x14ac:dyDescent="0.3">
      <c r="A11" s="3">
        <v>8</v>
      </c>
      <c r="B11" s="3">
        <v>23022342</v>
      </c>
      <c r="C11" s="3" t="s">
        <v>39</v>
      </c>
      <c r="D11" s="10">
        <v>19</v>
      </c>
      <c r="E11" s="5">
        <f t="shared" si="0"/>
        <v>100</v>
      </c>
      <c r="F11" s="10">
        <v>80</v>
      </c>
      <c r="G11" s="10">
        <v>80</v>
      </c>
      <c r="H11" s="10">
        <v>80</v>
      </c>
      <c r="I11" s="5">
        <f t="shared" si="1"/>
        <v>80</v>
      </c>
      <c r="J11" s="10">
        <v>80</v>
      </c>
      <c r="K11" s="10">
        <v>80</v>
      </c>
      <c r="L11" s="10">
        <v>80</v>
      </c>
      <c r="M11" s="5">
        <f t="shared" si="2"/>
        <v>80</v>
      </c>
      <c r="N11" s="10">
        <v>75</v>
      </c>
      <c r="O11" s="5">
        <f t="shared" si="3"/>
        <v>75</v>
      </c>
      <c r="P11" s="10">
        <v>100</v>
      </c>
      <c r="Q11" s="10">
        <v>80</v>
      </c>
      <c r="R11" s="5">
        <f t="shared" si="4"/>
        <v>90</v>
      </c>
      <c r="S11" s="5">
        <f t="shared" si="5"/>
        <v>87.5</v>
      </c>
      <c r="T11" s="5" t="str">
        <f t="shared" si="6"/>
        <v>A</v>
      </c>
      <c r="U11" s="4" t="str">
        <f t="shared" si="7"/>
        <v>BAIK SEKALI</v>
      </c>
      <c r="W11" s="1"/>
      <c r="X11" s="1"/>
    </row>
    <row r="12" spans="1:24" x14ac:dyDescent="0.3">
      <c r="A12" s="3">
        <v>9</v>
      </c>
      <c r="B12" s="3">
        <v>23022349</v>
      </c>
      <c r="C12" s="3" t="s">
        <v>40</v>
      </c>
      <c r="D12" s="10">
        <v>19</v>
      </c>
      <c r="E12" s="5">
        <f t="shared" si="0"/>
        <v>100</v>
      </c>
      <c r="F12" s="10">
        <v>80</v>
      </c>
      <c r="G12" s="10">
        <v>80</v>
      </c>
      <c r="H12" s="10">
        <v>80</v>
      </c>
      <c r="I12" s="5">
        <f t="shared" si="1"/>
        <v>80</v>
      </c>
      <c r="J12" s="10">
        <v>80</v>
      </c>
      <c r="K12" s="10">
        <v>80</v>
      </c>
      <c r="L12" s="10">
        <v>80</v>
      </c>
      <c r="M12" s="5">
        <f t="shared" si="2"/>
        <v>80</v>
      </c>
      <c r="N12" s="10">
        <v>75</v>
      </c>
      <c r="O12" s="5">
        <f t="shared" si="3"/>
        <v>75</v>
      </c>
      <c r="P12" s="10">
        <v>100</v>
      </c>
      <c r="Q12" s="10">
        <v>80</v>
      </c>
      <c r="R12" s="5">
        <f t="shared" si="4"/>
        <v>90</v>
      </c>
      <c r="S12" s="5">
        <f t="shared" si="5"/>
        <v>87.5</v>
      </c>
      <c r="T12" s="5" t="str">
        <f t="shared" si="6"/>
        <v>A</v>
      </c>
      <c r="U12" s="4" t="str">
        <f t="shared" si="7"/>
        <v>BAIK SEKALI</v>
      </c>
      <c r="W12" s="13" t="s">
        <v>41</v>
      </c>
      <c r="X12" s="13"/>
    </row>
    <row r="13" spans="1:24" x14ac:dyDescent="0.3">
      <c r="A13" s="3">
        <v>10</v>
      </c>
      <c r="B13" s="3">
        <v>23022426</v>
      </c>
      <c r="C13" s="3" t="s">
        <v>42</v>
      </c>
      <c r="D13" s="10">
        <v>19</v>
      </c>
      <c r="E13" s="5">
        <f t="shared" si="0"/>
        <v>100</v>
      </c>
      <c r="F13" s="10">
        <v>80</v>
      </c>
      <c r="G13" s="10">
        <v>80</v>
      </c>
      <c r="H13" s="10">
        <v>80</v>
      </c>
      <c r="I13" s="5">
        <f t="shared" si="1"/>
        <v>80</v>
      </c>
      <c r="J13" s="10">
        <v>80</v>
      </c>
      <c r="K13" s="10">
        <v>80</v>
      </c>
      <c r="L13" s="10">
        <v>80</v>
      </c>
      <c r="M13" s="5">
        <f t="shared" si="2"/>
        <v>80</v>
      </c>
      <c r="N13" s="10">
        <v>75</v>
      </c>
      <c r="O13" s="5">
        <f t="shared" si="3"/>
        <v>75</v>
      </c>
      <c r="P13" s="10">
        <v>100</v>
      </c>
      <c r="Q13" s="10">
        <v>80</v>
      </c>
      <c r="R13" s="5">
        <f t="shared" si="4"/>
        <v>90</v>
      </c>
      <c r="S13" s="5">
        <f t="shared" si="5"/>
        <v>87.5</v>
      </c>
      <c r="T13" s="5" t="str">
        <f t="shared" si="6"/>
        <v>A</v>
      </c>
      <c r="U13" s="4" t="str">
        <f t="shared" si="7"/>
        <v>BAIK SEKALI</v>
      </c>
      <c r="W13" s="2" t="s">
        <v>21</v>
      </c>
      <c r="X13" s="2" t="s">
        <v>43</v>
      </c>
    </row>
    <row r="14" spans="1:24" x14ac:dyDescent="0.3">
      <c r="A14" s="3">
        <v>11</v>
      </c>
      <c r="B14" s="3">
        <v>23022452</v>
      </c>
      <c r="C14" s="3" t="s">
        <v>44</v>
      </c>
      <c r="D14" s="10">
        <v>19</v>
      </c>
      <c r="E14" s="5">
        <f t="shared" si="0"/>
        <v>100</v>
      </c>
      <c r="F14" s="10">
        <v>80</v>
      </c>
      <c r="G14" s="10">
        <v>80</v>
      </c>
      <c r="H14" s="10">
        <v>80</v>
      </c>
      <c r="I14" s="5">
        <f t="shared" si="1"/>
        <v>80</v>
      </c>
      <c r="J14" s="10">
        <v>80</v>
      </c>
      <c r="K14" s="10">
        <v>80</v>
      </c>
      <c r="L14" s="10">
        <v>80</v>
      </c>
      <c r="M14" s="5">
        <f t="shared" si="2"/>
        <v>80</v>
      </c>
      <c r="N14" s="10">
        <v>75</v>
      </c>
      <c r="O14" s="5">
        <f t="shared" si="3"/>
        <v>75</v>
      </c>
      <c r="P14" s="10">
        <v>100</v>
      </c>
      <c r="Q14" s="10">
        <v>80</v>
      </c>
      <c r="R14" s="5">
        <f t="shared" si="4"/>
        <v>90</v>
      </c>
      <c r="S14" s="5">
        <f t="shared" si="5"/>
        <v>87.5</v>
      </c>
      <c r="T14" s="5" t="str">
        <f t="shared" si="6"/>
        <v>A</v>
      </c>
      <c r="U14" s="4" t="str">
        <f t="shared" si="7"/>
        <v>BAIK SEKALI</v>
      </c>
      <c r="W14" s="4" t="s">
        <v>45</v>
      </c>
      <c r="X14" s="10">
        <v>10</v>
      </c>
    </row>
    <row r="15" spans="1:24" x14ac:dyDescent="0.3">
      <c r="A15" s="3">
        <v>12</v>
      </c>
      <c r="B15" s="3">
        <v>23022453</v>
      </c>
      <c r="C15" s="3" t="s">
        <v>46</v>
      </c>
      <c r="D15" s="10">
        <v>19</v>
      </c>
      <c r="E15" s="5">
        <f t="shared" si="0"/>
        <v>100</v>
      </c>
      <c r="F15" s="10">
        <v>80</v>
      </c>
      <c r="G15" s="10">
        <v>80</v>
      </c>
      <c r="H15" s="10">
        <v>80</v>
      </c>
      <c r="I15" s="5">
        <f t="shared" si="1"/>
        <v>80</v>
      </c>
      <c r="J15" s="10">
        <v>80</v>
      </c>
      <c r="K15" s="10">
        <v>80</v>
      </c>
      <c r="L15" s="10">
        <v>80</v>
      </c>
      <c r="M15" s="5">
        <f t="shared" si="2"/>
        <v>80</v>
      </c>
      <c r="N15" s="10">
        <v>75</v>
      </c>
      <c r="O15" s="5">
        <f t="shared" si="3"/>
        <v>75</v>
      </c>
      <c r="P15" s="10">
        <v>100</v>
      </c>
      <c r="Q15" s="10">
        <v>80</v>
      </c>
      <c r="R15" s="5">
        <f t="shared" si="4"/>
        <v>90</v>
      </c>
      <c r="S15" s="5">
        <f t="shared" si="5"/>
        <v>87.5</v>
      </c>
      <c r="T15" s="5" t="str">
        <f t="shared" si="6"/>
        <v>A</v>
      </c>
      <c r="U15" s="4" t="str">
        <f t="shared" si="7"/>
        <v>BAIK SEKALI</v>
      </c>
      <c r="W15" s="4" t="s">
        <v>47</v>
      </c>
      <c r="X15" s="10">
        <v>10</v>
      </c>
    </row>
    <row r="16" spans="1:24" x14ac:dyDescent="0.3">
      <c r="A16" s="3">
        <v>13</v>
      </c>
      <c r="B16" s="3">
        <v>23022498</v>
      </c>
      <c r="C16" s="3" t="s">
        <v>48</v>
      </c>
      <c r="D16" s="10">
        <v>19</v>
      </c>
      <c r="E16" s="5">
        <f t="shared" si="0"/>
        <v>100</v>
      </c>
      <c r="F16" s="10">
        <v>80</v>
      </c>
      <c r="G16" s="10">
        <v>80</v>
      </c>
      <c r="H16" s="10">
        <v>80</v>
      </c>
      <c r="I16" s="5">
        <f t="shared" si="1"/>
        <v>80</v>
      </c>
      <c r="J16" s="10">
        <v>80</v>
      </c>
      <c r="K16" s="10">
        <v>80</v>
      </c>
      <c r="L16" s="10">
        <v>80</v>
      </c>
      <c r="M16" s="5">
        <f t="shared" si="2"/>
        <v>80</v>
      </c>
      <c r="N16" s="10">
        <v>75</v>
      </c>
      <c r="O16" s="5">
        <f t="shared" si="3"/>
        <v>75</v>
      </c>
      <c r="P16" s="10">
        <v>100</v>
      </c>
      <c r="Q16" s="10">
        <v>80</v>
      </c>
      <c r="R16" s="5">
        <f t="shared" si="4"/>
        <v>90</v>
      </c>
      <c r="S16" s="5">
        <f t="shared" si="5"/>
        <v>87.5</v>
      </c>
      <c r="T16" s="5" t="str">
        <f t="shared" si="6"/>
        <v>A</v>
      </c>
      <c r="U16" s="4" t="str">
        <f t="shared" si="7"/>
        <v>BAIK SEKALI</v>
      </c>
      <c r="W16" s="4" t="s">
        <v>49</v>
      </c>
      <c r="X16" s="10">
        <v>10</v>
      </c>
    </row>
    <row r="17" spans="1:24" x14ac:dyDescent="0.3">
      <c r="A17" s="3">
        <v>14</v>
      </c>
      <c r="B17" s="3">
        <v>23022506</v>
      </c>
      <c r="C17" s="3" t="s">
        <v>50</v>
      </c>
      <c r="D17" s="10">
        <v>19</v>
      </c>
      <c r="E17" s="5">
        <f t="shared" si="0"/>
        <v>100</v>
      </c>
      <c r="F17" s="10">
        <v>80</v>
      </c>
      <c r="G17" s="10">
        <v>80</v>
      </c>
      <c r="H17" s="10">
        <v>80</v>
      </c>
      <c r="I17" s="5">
        <f t="shared" si="1"/>
        <v>80</v>
      </c>
      <c r="J17" s="10">
        <v>80</v>
      </c>
      <c r="K17" s="10">
        <v>80</v>
      </c>
      <c r="L17" s="10">
        <v>80</v>
      </c>
      <c r="M17" s="5">
        <f t="shared" si="2"/>
        <v>80</v>
      </c>
      <c r="N17" s="10">
        <v>75</v>
      </c>
      <c r="O17" s="5">
        <f t="shared" si="3"/>
        <v>75</v>
      </c>
      <c r="P17" s="10">
        <v>100</v>
      </c>
      <c r="Q17" s="10">
        <v>80</v>
      </c>
      <c r="R17" s="5">
        <f t="shared" si="4"/>
        <v>90</v>
      </c>
      <c r="S17" s="5">
        <f t="shared" si="5"/>
        <v>87.5</v>
      </c>
      <c r="T17" s="5" t="str">
        <f t="shared" si="6"/>
        <v>A</v>
      </c>
      <c r="U17" s="4" t="str">
        <f t="shared" si="7"/>
        <v>BAIK SEKALI</v>
      </c>
      <c r="W17" s="4" t="s">
        <v>51</v>
      </c>
      <c r="X17" s="10">
        <v>10</v>
      </c>
    </row>
    <row r="18" spans="1:24" x14ac:dyDescent="0.3">
      <c r="A18" s="3">
        <v>15</v>
      </c>
      <c r="B18" s="3">
        <v>23022517</v>
      </c>
      <c r="C18" s="3" t="s">
        <v>52</v>
      </c>
      <c r="D18" s="10">
        <v>19</v>
      </c>
      <c r="E18" s="5">
        <f t="shared" si="0"/>
        <v>100</v>
      </c>
      <c r="F18" s="10">
        <v>80</v>
      </c>
      <c r="G18" s="10">
        <v>80</v>
      </c>
      <c r="H18" s="10">
        <v>80</v>
      </c>
      <c r="I18" s="5">
        <f t="shared" si="1"/>
        <v>80</v>
      </c>
      <c r="J18" s="10">
        <v>80</v>
      </c>
      <c r="K18" s="10">
        <v>80</v>
      </c>
      <c r="L18" s="10">
        <v>80</v>
      </c>
      <c r="M18" s="5">
        <f t="shared" si="2"/>
        <v>80</v>
      </c>
      <c r="N18" s="10">
        <v>75</v>
      </c>
      <c r="O18" s="5">
        <f t="shared" si="3"/>
        <v>75</v>
      </c>
      <c r="P18" s="10">
        <v>100</v>
      </c>
      <c r="Q18" s="10">
        <v>80</v>
      </c>
      <c r="R18" s="5">
        <f t="shared" si="4"/>
        <v>90</v>
      </c>
      <c r="S18" s="5">
        <f t="shared" si="5"/>
        <v>87.5</v>
      </c>
      <c r="T18" s="5" t="str">
        <f t="shared" si="6"/>
        <v>A</v>
      </c>
      <c r="U18" s="4" t="str">
        <f t="shared" si="7"/>
        <v>BAIK SEKALI</v>
      </c>
      <c r="W18" s="4" t="s">
        <v>53</v>
      </c>
      <c r="X18" s="10">
        <v>30</v>
      </c>
    </row>
    <row r="19" spans="1:24" x14ac:dyDescent="0.3">
      <c r="A19" s="3">
        <v>16</v>
      </c>
      <c r="B19" s="3">
        <v>23022529</v>
      </c>
      <c r="C19" s="3" t="s">
        <v>54</v>
      </c>
      <c r="D19" s="10">
        <v>19</v>
      </c>
      <c r="E19" s="5">
        <f t="shared" si="0"/>
        <v>100</v>
      </c>
      <c r="F19" s="10">
        <v>80</v>
      </c>
      <c r="G19" s="10">
        <v>80</v>
      </c>
      <c r="H19" s="10">
        <v>80</v>
      </c>
      <c r="I19" s="5">
        <f t="shared" si="1"/>
        <v>80</v>
      </c>
      <c r="J19" s="10">
        <v>80</v>
      </c>
      <c r="K19" s="10">
        <v>80</v>
      </c>
      <c r="L19" s="10">
        <v>80</v>
      </c>
      <c r="M19" s="5">
        <f t="shared" si="2"/>
        <v>80</v>
      </c>
      <c r="N19" s="10">
        <v>75</v>
      </c>
      <c r="O19" s="5">
        <f t="shared" si="3"/>
        <v>75</v>
      </c>
      <c r="P19" s="10">
        <v>100</v>
      </c>
      <c r="Q19" s="10">
        <v>80</v>
      </c>
      <c r="R19" s="5">
        <f t="shared" si="4"/>
        <v>90</v>
      </c>
      <c r="S19" s="5">
        <f t="shared" si="5"/>
        <v>87.5</v>
      </c>
      <c r="T19" s="5" t="str">
        <f t="shared" si="6"/>
        <v>A</v>
      </c>
      <c r="U19" s="4" t="str">
        <f t="shared" si="7"/>
        <v>BAIK SEKALI</v>
      </c>
      <c r="W19" s="4" t="s">
        <v>55</v>
      </c>
      <c r="X19" s="10">
        <v>30</v>
      </c>
    </row>
    <row r="20" spans="1:24" x14ac:dyDescent="0.3">
      <c r="A20" s="3">
        <v>17</v>
      </c>
      <c r="B20" s="3">
        <v>23022568</v>
      </c>
      <c r="C20" s="3" t="s">
        <v>56</v>
      </c>
      <c r="D20" s="10">
        <v>19</v>
      </c>
      <c r="E20" s="5">
        <f t="shared" si="0"/>
        <v>100</v>
      </c>
      <c r="F20" s="10">
        <v>80</v>
      </c>
      <c r="G20" s="10">
        <v>80</v>
      </c>
      <c r="H20" s="10">
        <v>80</v>
      </c>
      <c r="I20" s="5">
        <f t="shared" si="1"/>
        <v>80</v>
      </c>
      <c r="J20" s="10">
        <v>80</v>
      </c>
      <c r="K20" s="10">
        <v>80</v>
      </c>
      <c r="L20" s="10">
        <v>80</v>
      </c>
      <c r="M20" s="5">
        <f t="shared" si="2"/>
        <v>80</v>
      </c>
      <c r="N20" s="10">
        <v>75</v>
      </c>
      <c r="O20" s="5">
        <f t="shared" si="3"/>
        <v>75</v>
      </c>
      <c r="P20" s="10">
        <v>100</v>
      </c>
      <c r="Q20" s="10">
        <v>80</v>
      </c>
      <c r="R20" s="5">
        <f t="shared" si="4"/>
        <v>90</v>
      </c>
      <c r="S20" s="5">
        <f t="shared" si="5"/>
        <v>87.5</v>
      </c>
      <c r="T20" s="5" t="str">
        <f t="shared" si="6"/>
        <v>A</v>
      </c>
      <c r="U20" s="4" t="str">
        <f t="shared" si="7"/>
        <v>BAIK SEKALI</v>
      </c>
      <c r="W20" s="2" t="s">
        <v>57</v>
      </c>
      <c r="X20" s="2">
        <f>SUM(X14:X19)</f>
        <v>100</v>
      </c>
    </row>
    <row r="21" spans="1:24" x14ac:dyDescent="0.3">
      <c r="A21" s="3">
        <v>18</v>
      </c>
      <c r="B21" s="3">
        <v>23022594</v>
      </c>
      <c r="C21" s="3" t="s">
        <v>58</v>
      </c>
      <c r="D21" s="10">
        <v>19</v>
      </c>
      <c r="E21" s="5">
        <f t="shared" si="0"/>
        <v>100</v>
      </c>
      <c r="F21" s="10">
        <v>80</v>
      </c>
      <c r="G21" s="10">
        <v>80</v>
      </c>
      <c r="H21" s="10">
        <v>80</v>
      </c>
      <c r="I21" s="5">
        <f t="shared" si="1"/>
        <v>80</v>
      </c>
      <c r="J21" s="10">
        <v>80</v>
      </c>
      <c r="K21" s="10">
        <v>80</v>
      </c>
      <c r="L21" s="10">
        <v>80</v>
      </c>
      <c r="M21" s="5">
        <f t="shared" si="2"/>
        <v>80</v>
      </c>
      <c r="N21" s="10">
        <v>75</v>
      </c>
      <c r="O21" s="5">
        <f t="shared" si="3"/>
        <v>75</v>
      </c>
      <c r="P21" s="10">
        <v>100</v>
      </c>
      <c r="Q21" s="10">
        <v>80</v>
      </c>
      <c r="R21" s="5">
        <f t="shared" si="4"/>
        <v>90</v>
      </c>
      <c r="S21" s="5">
        <f t="shared" si="5"/>
        <v>87.5</v>
      </c>
      <c r="T21" s="5" t="str">
        <f t="shared" si="6"/>
        <v>A</v>
      </c>
      <c r="U21" s="4" t="str">
        <f t="shared" si="7"/>
        <v>BAIK SEKALI</v>
      </c>
      <c r="W21" s="1"/>
      <c r="X21" s="1"/>
    </row>
    <row r="22" spans="1:24" x14ac:dyDescent="0.3">
      <c r="A22" s="3">
        <v>19</v>
      </c>
      <c r="B22" s="3">
        <v>23022627</v>
      </c>
      <c r="C22" s="3" t="s">
        <v>59</v>
      </c>
      <c r="D22" s="10">
        <v>19</v>
      </c>
      <c r="E22" s="5">
        <f t="shared" si="0"/>
        <v>100</v>
      </c>
      <c r="F22" s="10">
        <v>80</v>
      </c>
      <c r="G22" s="10">
        <v>80</v>
      </c>
      <c r="H22" s="10">
        <v>80</v>
      </c>
      <c r="I22" s="5">
        <f t="shared" si="1"/>
        <v>80</v>
      </c>
      <c r="J22" s="10">
        <v>80</v>
      </c>
      <c r="K22" s="10">
        <v>80</v>
      </c>
      <c r="L22" s="10">
        <v>80</v>
      </c>
      <c r="M22" s="5">
        <f t="shared" si="2"/>
        <v>80</v>
      </c>
      <c r="N22" s="10">
        <v>75</v>
      </c>
      <c r="O22" s="5">
        <f t="shared" si="3"/>
        <v>75</v>
      </c>
      <c r="P22" s="10">
        <v>100</v>
      </c>
      <c r="Q22" s="10">
        <v>80</v>
      </c>
      <c r="R22" s="5">
        <f t="shared" si="4"/>
        <v>90</v>
      </c>
      <c r="S22" s="5">
        <f t="shared" si="5"/>
        <v>87.5</v>
      </c>
      <c r="T22" s="5" t="str">
        <f t="shared" si="6"/>
        <v>A</v>
      </c>
      <c r="U22" s="4" t="str">
        <f t="shared" si="7"/>
        <v>BAIK SEKALI</v>
      </c>
      <c r="W22" s="2" t="s">
        <v>41</v>
      </c>
      <c r="X22" s="2" t="s">
        <v>43</v>
      </c>
    </row>
    <row r="23" spans="1:24" x14ac:dyDescent="0.3">
      <c r="A23" s="3">
        <v>20</v>
      </c>
      <c r="B23" s="3">
        <v>23022657</v>
      </c>
      <c r="C23" s="3" t="s">
        <v>60</v>
      </c>
      <c r="D23" s="10">
        <v>19</v>
      </c>
      <c r="E23" s="5">
        <f t="shared" si="0"/>
        <v>100</v>
      </c>
      <c r="F23" s="10">
        <v>80</v>
      </c>
      <c r="G23" s="10">
        <v>80</v>
      </c>
      <c r="H23" s="10">
        <v>80</v>
      </c>
      <c r="I23" s="5">
        <f t="shared" si="1"/>
        <v>80</v>
      </c>
      <c r="J23" s="10">
        <v>80</v>
      </c>
      <c r="K23" s="10">
        <v>80</v>
      </c>
      <c r="L23" s="10">
        <v>80</v>
      </c>
      <c r="M23" s="5">
        <f t="shared" si="2"/>
        <v>80</v>
      </c>
      <c r="N23" s="10">
        <v>75</v>
      </c>
      <c r="O23" s="5">
        <f t="shared" si="3"/>
        <v>75</v>
      </c>
      <c r="P23" s="10">
        <v>100</v>
      </c>
      <c r="Q23" s="10">
        <v>80</v>
      </c>
      <c r="R23" s="5">
        <f t="shared" si="4"/>
        <v>90</v>
      </c>
      <c r="S23" s="5">
        <f t="shared" si="5"/>
        <v>87.5</v>
      </c>
      <c r="T23" s="5" t="str">
        <f t="shared" si="6"/>
        <v>A</v>
      </c>
      <c r="U23" s="4" t="str">
        <f t="shared" si="7"/>
        <v>BAIK SEKALI</v>
      </c>
      <c r="W23" s="4" t="s">
        <v>61</v>
      </c>
      <c r="X23" s="4" t="s">
        <v>62</v>
      </c>
    </row>
    <row r="24" spans="1:24" x14ac:dyDescent="0.3">
      <c r="A24" s="3">
        <v>21</v>
      </c>
      <c r="B24" s="3">
        <v>23022669</v>
      </c>
      <c r="C24" s="3" t="s">
        <v>63</v>
      </c>
      <c r="D24" s="10">
        <v>19</v>
      </c>
      <c r="E24" s="5">
        <f t="shared" si="0"/>
        <v>100</v>
      </c>
      <c r="F24" s="10">
        <v>80</v>
      </c>
      <c r="G24" s="10">
        <v>80</v>
      </c>
      <c r="H24" s="10">
        <v>80</v>
      </c>
      <c r="I24" s="5">
        <f t="shared" si="1"/>
        <v>80</v>
      </c>
      <c r="J24" s="10">
        <v>80</v>
      </c>
      <c r="K24" s="10">
        <v>80</v>
      </c>
      <c r="L24" s="10">
        <v>80</v>
      </c>
      <c r="M24" s="5">
        <f t="shared" si="2"/>
        <v>80</v>
      </c>
      <c r="N24" s="10">
        <v>75</v>
      </c>
      <c r="O24" s="5">
        <f t="shared" si="3"/>
        <v>75</v>
      </c>
      <c r="P24" s="10">
        <v>100</v>
      </c>
      <c r="Q24" s="10">
        <v>80</v>
      </c>
      <c r="R24" s="5">
        <f t="shared" si="4"/>
        <v>90</v>
      </c>
      <c r="S24" s="5">
        <f t="shared" si="5"/>
        <v>87.5</v>
      </c>
      <c r="T24" s="5" t="str">
        <f t="shared" si="6"/>
        <v>A</v>
      </c>
      <c r="U24" s="4" t="str">
        <f t="shared" si="7"/>
        <v>BAIK SEKALI</v>
      </c>
      <c r="W24" s="4" t="s">
        <v>64</v>
      </c>
      <c r="X24" s="4" t="s">
        <v>65</v>
      </c>
    </row>
    <row r="25" spans="1:24" x14ac:dyDescent="0.3">
      <c r="A25" s="3">
        <v>22</v>
      </c>
      <c r="B25" s="3">
        <v>23022682</v>
      </c>
      <c r="C25" s="3" t="s">
        <v>66</v>
      </c>
      <c r="D25" s="10">
        <v>19</v>
      </c>
      <c r="E25" s="5">
        <f t="shared" si="0"/>
        <v>100</v>
      </c>
      <c r="F25" s="10">
        <v>80</v>
      </c>
      <c r="G25" s="10">
        <v>80</v>
      </c>
      <c r="H25" s="10">
        <v>80</v>
      </c>
      <c r="I25" s="5">
        <f t="shared" si="1"/>
        <v>80</v>
      </c>
      <c r="J25" s="10">
        <v>80</v>
      </c>
      <c r="K25" s="10">
        <v>80</v>
      </c>
      <c r="L25" s="10">
        <v>80</v>
      </c>
      <c r="M25" s="5">
        <f t="shared" si="2"/>
        <v>80</v>
      </c>
      <c r="N25" s="10">
        <v>75</v>
      </c>
      <c r="O25" s="5">
        <f t="shared" si="3"/>
        <v>75</v>
      </c>
      <c r="P25" s="10">
        <v>100</v>
      </c>
      <c r="Q25" s="10">
        <v>80</v>
      </c>
      <c r="R25" s="5">
        <f t="shared" si="4"/>
        <v>90</v>
      </c>
      <c r="S25" s="5">
        <f t="shared" si="5"/>
        <v>87.5</v>
      </c>
      <c r="T25" s="5" t="str">
        <f t="shared" si="6"/>
        <v>A</v>
      </c>
      <c r="U25" s="4" t="str">
        <f t="shared" si="7"/>
        <v>BAIK SEKALI</v>
      </c>
      <c r="W25" s="4" t="s">
        <v>67</v>
      </c>
      <c r="X25" s="4" t="s">
        <v>19</v>
      </c>
    </row>
    <row r="26" spans="1:24" x14ac:dyDescent="0.3">
      <c r="A26" s="3">
        <v>23</v>
      </c>
      <c r="B26" s="3">
        <v>23022689</v>
      </c>
      <c r="C26" s="3" t="s">
        <v>68</v>
      </c>
      <c r="D26" s="10">
        <v>19</v>
      </c>
      <c r="E26" s="5">
        <f t="shared" si="0"/>
        <v>100</v>
      </c>
      <c r="F26" s="10">
        <v>80</v>
      </c>
      <c r="G26" s="10">
        <v>80</v>
      </c>
      <c r="H26" s="10">
        <v>80</v>
      </c>
      <c r="I26" s="5">
        <f t="shared" si="1"/>
        <v>80</v>
      </c>
      <c r="J26" s="10">
        <v>80</v>
      </c>
      <c r="K26" s="10">
        <v>80</v>
      </c>
      <c r="L26" s="10">
        <v>80</v>
      </c>
      <c r="M26" s="5">
        <f t="shared" si="2"/>
        <v>80</v>
      </c>
      <c r="N26" s="10">
        <v>75</v>
      </c>
      <c r="O26" s="5">
        <f t="shared" si="3"/>
        <v>75</v>
      </c>
      <c r="P26" s="10">
        <v>100</v>
      </c>
      <c r="Q26" s="10">
        <v>80</v>
      </c>
      <c r="R26" s="5">
        <f t="shared" si="4"/>
        <v>90</v>
      </c>
      <c r="S26" s="5">
        <f t="shared" si="5"/>
        <v>87.5</v>
      </c>
      <c r="T26" s="5" t="str">
        <f t="shared" si="6"/>
        <v>A</v>
      </c>
      <c r="U26" s="4" t="str">
        <f t="shared" si="7"/>
        <v>BAIK SEKALI</v>
      </c>
      <c r="W26" s="4" t="s">
        <v>69</v>
      </c>
      <c r="X26" s="4" t="s">
        <v>70</v>
      </c>
    </row>
    <row r="27" spans="1:24" x14ac:dyDescent="0.3">
      <c r="A27" s="3">
        <v>24</v>
      </c>
      <c r="B27" s="3">
        <v>23022701</v>
      </c>
      <c r="C27" s="3" t="s">
        <v>71</v>
      </c>
      <c r="D27" s="10">
        <v>19</v>
      </c>
      <c r="E27" s="5">
        <f t="shared" si="0"/>
        <v>100</v>
      </c>
      <c r="F27" s="10">
        <v>80</v>
      </c>
      <c r="G27" s="10">
        <v>80</v>
      </c>
      <c r="H27" s="10">
        <v>80</v>
      </c>
      <c r="I27" s="5">
        <f t="shared" si="1"/>
        <v>80</v>
      </c>
      <c r="J27" s="10">
        <v>80</v>
      </c>
      <c r="K27" s="10">
        <v>80</v>
      </c>
      <c r="L27" s="10">
        <v>80</v>
      </c>
      <c r="M27" s="5">
        <f t="shared" si="2"/>
        <v>80</v>
      </c>
      <c r="N27" s="10">
        <v>75</v>
      </c>
      <c r="O27" s="5">
        <f t="shared" si="3"/>
        <v>75</v>
      </c>
      <c r="P27" s="10">
        <v>100</v>
      </c>
      <c r="Q27" s="10">
        <v>80</v>
      </c>
      <c r="R27" s="5">
        <f t="shared" si="4"/>
        <v>90</v>
      </c>
      <c r="S27" s="5">
        <f t="shared" si="5"/>
        <v>87.5</v>
      </c>
      <c r="T27" s="5" t="str">
        <f t="shared" si="6"/>
        <v>A</v>
      </c>
      <c r="U27" s="4" t="str">
        <f t="shared" si="7"/>
        <v>BAIK SEKALI</v>
      </c>
      <c r="W27" s="4" t="s">
        <v>72</v>
      </c>
      <c r="X27" s="4" t="s">
        <v>73</v>
      </c>
    </row>
    <row r="28" spans="1:24" x14ac:dyDescent="0.3">
      <c r="A28" s="14">
        <v>25</v>
      </c>
      <c r="B28" s="14">
        <v>23022829</v>
      </c>
      <c r="C28" s="14" t="s">
        <v>74</v>
      </c>
      <c r="D28" s="10">
        <v>19</v>
      </c>
      <c r="E28" s="5">
        <f t="shared" si="0"/>
        <v>100</v>
      </c>
      <c r="F28" s="10">
        <v>80</v>
      </c>
      <c r="G28" s="10">
        <v>80</v>
      </c>
      <c r="H28" s="10">
        <v>80</v>
      </c>
      <c r="I28" s="5">
        <f t="shared" si="1"/>
        <v>80</v>
      </c>
      <c r="J28" s="10">
        <v>80</v>
      </c>
      <c r="K28" s="10">
        <v>80</v>
      </c>
      <c r="L28" s="10">
        <v>80</v>
      </c>
      <c r="M28" s="5">
        <f t="shared" si="2"/>
        <v>80</v>
      </c>
      <c r="N28" s="10">
        <v>75</v>
      </c>
      <c r="O28" s="5">
        <f t="shared" si="3"/>
        <v>75</v>
      </c>
      <c r="P28" s="10">
        <v>100</v>
      </c>
      <c r="Q28" s="10">
        <v>80</v>
      </c>
      <c r="R28" s="5">
        <f t="shared" si="4"/>
        <v>90</v>
      </c>
      <c r="S28" s="5">
        <f t="shared" si="5"/>
        <v>87.5</v>
      </c>
      <c r="T28" s="5" t="str">
        <f t="shared" si="6"/>
        <v>A</v>
      </c>
      <c r="U28" s="4" t="str">
        <f t="shared" si="7"/>
        <v>BAIK SEKALI</v>
      </c>
      <c r="W28" s="4" t="s">
        <v>75</v>
      </c>
      <c r="X28" s="4" t="s">
        <v>76</v>
      </c>
    </row>
    <row r="29" spans="1:24" x14ac:dyDescent="0.3">
      <c r="A29" s="14">
        <v>26</v>
      </c>
      <c r="B29" s="14">
        <v>23022832</v>
      </c>
      <c r="C29" s="14" t="s">
        <v>77</v>
      </c>
      <c r="D29" s="10">
        <v>8</v>
      </c>
      <c r="E29" s="5">
        <f t="shared" si="0"/>
        <v>44.444444444444443</v>
      </c>
      <c r="F29" s="10">
        <v>0</v>
      </c>
      <c r="G29" s="10">
        <v>0</v>
      </c>
      <c r="H29" s="10">
        <v>0</v>
      </c>
      <c r="I29" s="5">
        <f t="shared" si="1"/>
        <v>0</v>
      </c>
      <c r="J29" s="10">
        <v>0</v>
      </c>
      <c r="K29" s="10">
        <v>0</v>
      </c>
      <c r="L29" s="10">
        <v>0</v>
      </c>
      <c r="M29" s="5">
        <f t="shared" si="2"/>
        <v>0</v>
      </c>
      <c r="N29" s="10">
        <v>0</v>
      </c>
      <c r="O29" s="5">
        <f t="shared" si="3"/>
        <v>0</v>
      </c>
      <c r="P29" s="10">
        <v>0</v>
      </c>
      <c r="Q29" s="10">
        <v>0</v>
      </c>
      <c r="R29" s="5">
        <f t="shared" si="4"/>
        <v>0</v>
      </c>
      <c r="S29" s="5">
        <f t="shared" si="5"/>
        <v>4.4444444444444446</v>
      </c>
      <c r="T29" s="5" t="str">
        <f t="shared" si="6"/>
        <v>K</v>
      </c>
      <c r="U29" s="4" t="str">
        <f t="shared" si="7"/>
        <v>TIDAK LENGKAP</v>
      </c>
      <c r="W29" s="4" t="s">
        <v>78</v>
      </c>
      <c r="X29" s="4" t="s">
        <v>79</v>
      </c>
    </row>
    <row r="30" spans="1:24" x14ac:dyDescent="0.3">
      <c r="A30" s="3">
        <v>27</v>
      </c>
      <c r="B30" s="3">
        <v>23022836</v>
      </c>
      <c r="C30" s="3" t="s">
        <v>80</v>
      </c>
      <c r="D30" s="10">
        <v>19</v>
      </c>
      <c r="E30" s="5">
        <f t="shared" si="0"/>
        <v>100</v>
      </c>
      <c r="F30" s="10">
        <v>80</v>
      </c>
      <c r="G30" s="10">
        <v>80</v>
      </c>
      <c r="H30" s="10">
        <v>80</v>
      </c>
      <c r="I30" s="5">
        <f t="shared" si="1"/>
        <v>80</v>
      </c>
      <c r="J30" s="10">
        <v>80</v>
      </c>
      <c r="K30" s="10">
        <v>80</v>
      </c>
      <c r="L30" s="10">
        <v>80</v>
      </c>
      <c r="M30" s="5">
        <f t="shared" si="2"/>
        <v>80</v>
      </c>
      <c r="N30" s="10">
        <v>75</v>
      </c>
      <c r="O30" s="5">
        <f t="shared" si="3"/>
        <v>75</v>
      </c>
      <c r="P30" s="10">
        <v>100</v>
      </c>
      <c r="Q30" s="10">
        <v>80</v>
      </c>
      <c r="R30" s="5">
        <f t="shared" si="4"/>
        <v>90</v>
      </c>
      <c r="S30" s="5">
        <f t="shared" si="5"/>
        <v>87.5</v>
      </c>
      <c r="T30" s="5" t="str">
        <f t="shared" si="6"/>
        <v>A</v>
      </c>
      <c r="U30" s="4" t="str">
        <f t="shared" si="7"/>
        <v>BAIK SEKALI</v>
      </c>
      <c r="W30" s="4" t="s">
        <v>81</v>
      </c>
      <c r="X30" s="4" t="s">
        <v>82</v>
      </c>
    </row>
    <row r="31" spans="1:24" x14ac:dyDescent="0.3">
      <c r="W31" s="7" t="s">
        <v>83</v>
      </c>
      <c r="X31" s="4" t="s">
        <v>84</v>
      </c>
    </row>
    <row r="32" spans="1:24" x14ac:dyDescent="0.3">
      <c r="W32" s="1"/>
      <c r="X32" s="1"/>
    </row>
    <row r="33" spans="23:24" x14ac:dyDescent="0.3">
      <c r="W33" s="2" t="s">
        <v>85</v>
      </c>
      <c r="X33" s="2" t="s">
        <v>21</v>
      </c>
    </row>
    <row r="34" spans="23:24" x14ac:dyDescent="0.3">
      <c r="W34" s="6"/>
      <c r="X34" s="4" t="s">
        <v>86</v>
      </c>
    </row>
    <row r="35" spans="23:24" x14ac:dyDescent="0.3">
      <c r="W35" s="5"/>
      <c r="X35" s="4" t="s">
        <v>87</v>
      </c>
    </row>
  </sheetData>
  <sheetProtection sheet="1" formatCells="0" formatColumns="0" formatRows="0" insertColumns="0" insertRows="0" insertHyperlinks="0" deleteColumns="0" deleteRows="0" sort="0" autoFilter="0" pivotTables="0"/>
  <mergeCells count="3">
    <mergeCell ref="A1:X1"/>
    <mergeCell ref="W4:X4"/>
    <mergeCell ref="W12:X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TD2009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makkie</cp:lastModifiedBy>
  <dcterms:created xsi:type="dcterms:W3CDTF">2024-08-01T02:21:55Z</dcterms:created>
  <dcterms:modified xsi:type="dcterms:W3CDTF">2024-08-04T02:56:41Z</dcterms:modified>
  <cp:category/>
</cp:coreProperties>
</file>